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工资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<sst xmlns="http://schemas.openxmlformats.org/spreadsheetml/2006/main" count="22" uniqueCount="22">
  <si>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工资表</t>
  </si>
  <si>
    <t>序号</t>
  </si>
  <si>
    <t>姓名</t>
  </si>
  <si>
    <t>基础工资</t>
  </si>
  <si>
    <t>平时加班
工时（小时）</t>
  </si>
  <si>
    <t>平时加班
加班费</t>
  </si>
  <si>
    <t>假日加班
工时(小时)</t>
  </si>
  <si>
    <t>假日加班
加班费</t>
  </si>
  <si>
    <t>请假工时
(小时)</t>
  </si>
  <si>
    <t>请假扣除</t>
  </si>
  <si>
    <t>迟到/早退
扣除</t>
  </si>
  <si>
    <t>违规扣除</t>
  </si>
  <si>
    <t>岗位补贴</t>
  </si>
  <si>
    <t>其它补贴</t>
  </si>
  <si>
    <t>社保扣除</t>
  </si>
  <si>
    <t>其它扣除</t>
  </si>
  <si>
    <t>工资</t>
  </si>
  <si>
    <t>个人所得税</t>
  </si>
  <si>
    <t>实发工资</t>
  </si>
  <si>
    <t>张三</t>
  </si>
  <si>
    <t>李四</t>
  </si>
  <si>
    <t>王五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</si>
</sst>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49"/>
      <name val="微软雅黑"/>
      <family val="2"/>
    </font>
    <font>
      <b/>
      <sz val="9"/>
      <color indexed="9"/>
      <name val="黑体"/>
      <family val="3"/>
    </font>
    <font>
      <sz val="9"/>
      <color indexed="9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theme="0"/>
      <name val="黑体"/>
      <family val="3"/>
    </font>
    <font>
      <sz val="9"/>
      <color theme="0"/>
      <name val="黑体"/>
      <family val="3"/>
    </font>
    <font>
      <b/>
      <sz val="20"/>
      <color theme="4" tint="-0.24997000396251678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4" tint="-0.24997000396251678"/>
      </left>
      <right style="thin">
        <color theme="4" tint="-0.24997000396251678"/>
      </right>
      <top style="medium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medium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3" fillId="0" borderId="14" xfId="0" applyNumberFormat="1" applyFont="1" applyBorder="1" applyAlignment="1">
      <alignment vertical="center"/>
    </xf>
    <xf numFmtId="43" fontId="46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5" fillId="33" borderId="15" xfId="0" applyFont="1" applyFill="1" applyBorder="1" applyAlignment="1">
      <alignment horizontal="center" vertical="center"/>
    </xf>
    <xf numFmtId="43" fontId="3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5" sqref="U5"/>
    </sheetView>
  </sheetViews>
  <sheetFormatPr defaultColWidth="9.00390625" defaultRowHeight="16.5" customHeight="1"/>
  <cols>
    <col min="1" max="1" width="8.625" style="3" customWidth="1"/>
    <col min="2" max="11" width="8.625" style="0" customWidth="1"/>
    <col min="12" max="12" width="10.25390625" style="0" customWidth="1"/>
    <col min="13" max="15" width="8.625" style="0" customWidth="1"/>
    <col min="16" max="16" width="0.2421875" style="0" customWidth="1"/>
    <col min="17" max="17" width="0.12890625" style="0" customWidth="1"/>
    <col min="18" max="18" width="9.875" style="0" customWidth="1"/>
    <col min="19" max="19" width="8.625" style="0" customWidth="1"/>
    <col min="20" max="20" width="10.00390625" style="0" customWidth="1"/>
  </cols>
  <sheetData>
    <row r="1" spans="1:20" ht="24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1" customFormat="1" ht="26.2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13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4"/>
      <c r="Q2" s="5"/>
      <c r="R2" s="5" t="s">
        <v>16</v>
      </c>
      <c r="S2" s="5" t="s">
        <v>17</v>
      </c>
      <c r="T2" s="16" t="s">
        <v>18</v>
      </c>
    </row>
    <row r="3" spans="1:20" s="2" customFormat="1" ht="16.5" customHeight="1">
      <c r="A3" s="7">
        <v>1</v>
      </c>
      <c r="B3" s="8" t="s">
        <v>19</v>
      </c>
      <c r="C3" s="9">
        <v>1100</v>
      </c>
      <c r="D3" s="9">
        <v>20</v>
      </c>
      <c r="E3" s="9">
        <f>D3*1.5*C3/21.75/8</f>
        <v>189.6551724137931</v>
      </c>
      <c r="F3" s="9">
        <v>16</v>
      </c>
      <c r="G3" s="9">
        <f>F3*2*C3/21.75/8</f>
        <v>202.29885057471265</v>
      </c>
      <c r="H3" s="9">
        <v>8</v>
      </c>
      <c r="I3" s="9">
        <f>C3/21.75/8*H3</f>
        <v>50.57471264367816</v>
      </c>
      <c r="J3" s="15"/>
      <c r="K3" s="9"/>
      <c r="L3" s="9">
        <v>2500</v>
      </c>
      <c r="M3" s="9">
        <v>100</v>
      </c>
      <c r="N3" s="9">
        <v>128</v>
      </c>
      <c r="O3" s="9"/>
      <c r="P3" s="9"/>
      <c r="Q3" s="9"/>
      <c r="R3" s="17">
        <f>C3+E3+G3-I3-J3-K3+L3+M3-N3-O3+P3+Q3</f>
        <v>3913.3793103448274</v>
      </c>
      <c r="S3" s="18">
        <f>ROUND(MAX((R3-3500)*{0.03,0.1,0.2,0.25,0.3,0.35,0.45}-{0,105,555,1005,2755,5505,13505},0),2)</f>
        <v>12.4</v>
      </c>
      <c r="T3" s="19">
        <f>R3-S3</f>
        <v>3900.9793103448274</v>
      </c>
    </row>
    <row r="4" spans="1:20" s="2" customFormat="1" ht="16.5" customHeight="1">
      <c r="A4" s="7">
        <v>2</v>
      </c>
      <c r="B4" s="8" t="s">
        <v>20</v>
      </c>
      <c r="C4" s="9">
        <v>1100</v>
      </c>
      <c r="D4" s="9">
        <v>10</v>
      </c>
      <c r="E4" s="9">
        <f>D4*1.5*C4/21.75/8</f>
        <v>94.82758620689656</v>
      </c>
      <c r="F4" s="9">
        <v>4</v>
      </c>
      <c r="G4" s="9">
        <f>F4*2*C4/21.75/8</f>
        <v>50.57471264367816</v>
      </c>
      <c r="H4" s="9">
        <v>0</v>
      </c>
      <c r="I4" s="9">
        <f>C4/21.75/8*H4</f>
        <v>0</v>
      </c>
      <c r="J4" s="9"/>
      <c r="K4" s="9"/>
      <c r="L4" s="9">
        <v>2500</v>
      </c>
      <c r="M4" s="9">
        <v>100</v>
      </c>
      <c r="N4" s="9">
        <v>128</v>
      </c>
      <c r="O4" s="9"/>
      <c r="P4" s="9"/>
      <c r="Q4" s="9"/>
      <c r="R4" s="17">
        <f aca="true" t="shared" si="0" ref="R4:R22">C4+E4+G4-I4-J4-K4+L4+M4-N4-O4+P4+Q4</f>
        <v>3717.402298850575</v>
      </c>
      <c r="S4" s="18">
        <f>ROUND(MAX((R4-3500)*{0.03,0.1,0.2,0.25,0.3,0.35,0.45}-{0,105,555,1005,2755,5505,13505},0),2)</f>
        <v>6.52</v>
      </c>
      <c r="T4" s="19">
        <f aca="true" t="shared" si="1" ref="T4:T22">R4-S4</f>
        <v>3710.882298850575</v>
      </c>
    </row>
    <row r="5" spans="1:20" s="2" customFormat="1" ht="16.5" customHeight="1">
      <c r="A5" s="7">
        <v>3</v>
      </c>
      <c r="B5" s="8" t="s">
        <v>21</v>
      </c>
      <c r="C5" s="9">
        <v>1100</v>
      </c>
      <c r="D5" s="9">
        <v>15</v>
      </c>
      <c r="E5" s="9">
        <f>D5*1.5*C5/21.75/8</f>
        <v>142.24137931034483</v>
      </c>
      <c r="F5" s="9">
        <v>4</v>
      </c>
      <c r="G5" s="9">
        <f>F5*2*C5/21.75/8</f>
        <v>50.57471264367816</v>
      </c>
      <c r="H5" s="9">
        <v>0</v>
      </c>
      <c r="I5" s="9">
        <f>C5/21.75/8*H5</f>
        <v>0</v>
      </c>
      <c r="J5" s="9"/>
      <c r="K5" s="9"/>
      <c r="L5" s="9">
        <v>5000</v>
      </c>
      <c r="M5" s="9">
        <v>100</v>
      </c>
      <c r="N5" s="9">
        <v>128</v>
      </c>
      <c r="O5" s="9"/>
      <c r="P5" s="9"/>
      <c r="Q5" s="9"/>
      <c r="R5" s="17">
        <f t="shared" si="0"/>
        <v>6264.816091954023</v>
      </c>
      <c r="S5" s="18">
        <f>ROUND(MAX((R5-3500)*{0.03,0.1,0.2,0.25,0.3,0.35,0.45}-{0,105,555,1005,2755,5505,13505},0),2)</f>
        <v>171.48</v>
      </c>
      <c r="T5" s="19">
        <f t="shared" si="1"/>
        <v>6093.336091954024</v>
      </c>
    </row>
    <row r="6" spans="1:20" s="2" customFormat="1" ht="16.5" customHeight="1">
      <c r="A6" s="7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7">
        <f t="shared" si="0"/>
        <v>0</v>
      </c>
      <c r="S6" s="18">
        <f>ROUND(MAX((R6-3500)*{0.03,0.1,0.2,0.25,0.3,0.35,0.45}-{0,105,555,1005,2755,5505,13505},0),2)</f>
        <v>0</v>
      </c>
      <c r="T6" s="19">
        <f t="shared" si="1"/>
        <v>0</v>
      </c>
    </row>
    <row r="7" spans="1:20" s="2" customFormat="1" ht="16.5" customHeight="1">
      <c r="A7" s="7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7">
        <f t="shared" si="0"/>
        <v>0</v>
      </c>
      <c r="S7" s="18">
        <f>ROUND(MAX((R7-3500)*{0.03,0.1,0.2,0.25,0.3,0.35,0.45}-{0,105,555,1005,2755,5505,13505},0),2)</f>
        <v>0</v>
      </c>
      <c r="T7" s="19">
        <f t="shared" si="1"/>
        <v>0</v>
      </c>
    </row>
    <row r="8" spans="1:20" s="2" customFormat="1" ht="16.5" customHeight="1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7">
        <f t="shared" si="0"/>
        <v>0</v>
      </c>
      <c r="S8" s="18">
        <f>ROUND(MAX((R8-3500)*{0.03,0.1,0.2,0.25,0.3,0.35,0.45}-{0,105,555,1005,2755,5505,13505},0),2)</f>
        <v>0</v>
      </c>
      <c r="T8" s="19">
        <f t="shared" si="1"/>
        <v>0</v>
      </c>
    </row>
    <row r="9" spans="1:20" s="2" customFormat="1" ht="16.5" customHeight="1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7">
        <f t="shared" si="0"/>
        <v>0</v>
      </c>
      <c r="S9" s="18">
        <f>ROUND(MAX((R9-3500)*{0.03,0.1,0.2,0.25,0.3,0.35,0.45}-{0,105,555,1005,2755,5505,13505},0),2)</f>
        <v>0</v>
      </c>
      <c r="T9" s="19">
        <f t="shared" si="1"/>
        <v>0</v>
      </c>
    </row>
    <row r="10" spans="1:20" s="2" customFormat="1" ht="16.5" customHeight="1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7">
        <f t="shared" si="0"/>
        <v>0</v>
      </c>
      <c r="S10" s="18">
        <f>ROUND(MAX((R10-3500)*{0.03,0.1,0.2,0.25,0.3,0.35,0.45}-{0,105,555,1005,2755,5505,13505},0),2)</f>
        <v>0</v>
      </c>
      <c r="T10" s="19">
        <f t="shared" si="1"/>
        <v>0</v>
      </c>
    </row>
    <row r="11" spans="1:20" s="2" customFormat="1" ht="16.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7">
        <f t="shared" si="0"/>
        <v>0</v>
      </c>
      <c r="S11" s="18">
        <f>ROUND(MAX((R11-3500)*{0.03,0.1,0.2,0.25,0.3,0.35,0.45}-{0,105,555,1005,2755,5505,13505},0),2)</f>
        <v>0</v>
      </c>
      <c r="T11" s="19">
        <f t="shared" si="1"/>
        <v>0</v>
      </c>
    </row>
    <row r="12" spans="1:20" s="2" customFormat="1" ht="16.5" customHeight="1">
      <c r="A12" s="7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7">
        <f t="shared" si="0"/>
        <v>0</v>
      </c>
      <c r="S12" s="18">
        <f>ROUND(MAX((R12-3500)*{0.03,0.1,0.2,0.25,0.3,0.35,0.45}-{0,105,555,1005,2755,5505,13505},0),2)</f>
        <v>0</v>
      </c>
      <c r="T12" s="19">
        <f t="shared" si="1"/>
        <v>0</v>
      </c>
    </row>
    <row r="13" spans="1:20" s="2" customFormat="1" ht="16.5" customHeight="1">
      <c r="A13" s="7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7">
        <f t="shared" si="0"/>
        <v>0</v>
      </c>
      <c r="S13" s="18">
        <f>ROUND(MAX((R13-3500)*{0.03,0.1,0.2,0.25,0.3,0.35,0.45}-{0,105,555,1005,2755,5505,13505},0),2)</f>
        <v>0</v>
      </c>
      <c r="T13" s="19">
        <f t="shared" si="1"/>
        <v>0</v>
      </c>
    </row>
    <row r="14" spans="1:20" s="2" customFormat="1" ht="16.5" customHeight="1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7">
        <f t="shared" si="0"/>
        <v>0</v>
      </c>
      <c r="S14" s="18">
        <f>ROUND(MAX((R14-3500)*{0.03,0.1,0.2,0.25,0.3,0.35,0.45}-{0,105,555,1005,2755,5505,13505},0),2)</f>
        <v>0</v>
      </c>
      <c r="T14" s="19">
        <f t="shared" si="1"/>
        <v>0</v>
      </c>
    </row>
    <row r="15" spans="1:20" s="2" customFormat="1" ht="16.5" customHeight="1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7">
        <f t="shared" si="0"/>
        <v>0</v>
      </c>
      <c r="S15" s="18">
        <f>ROUND(MAX((R15-3500)*{0.03,0.1,0.2,0.25,0.3,0.35,0.45}-{0,105,555,1005,2755,5505,13505},0),2)</f>
        <v>0</v>
      </c>
      <c r="T15" s="19">
        <f t="shared" si="1"/>
        <v>0</v>
      </c>
    </row>
    <row r="16" spans="1:20" s="2" customFormat="1" ht="16.5" customHeight="1">
      <c r="A16" s="7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7">
        <f t="shared" si="0"/>
        <v>0</v>
      </c>
      <c r="S16" s="18">
        <f>ROUND(MAX((R16-3500)*{0.03,0.1,0.2,0.25,0.3,0.35,0.45}-{0,105,555,1005,2755,5505,13505},0),2)</f>
        <v>0</v>
      </c>
      <c r="T16" s="19">
        <f t="shared" si="1"/>
        <v>0</v>
      </c>
    </row>
    <row r="17" spans="1:20" s="2" customFormat="1" ht="16.5" customHeight="1">
      <c r="A17" s="7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7">
        <f t="shared" si="0"/>
        <v>0</v>
      </c>
      <c r="S17" s="18">
        <f>ROUND(MAX((R17-3500)*{0.03,0.1,0.2,0.25,0.3,0.35,0.45}-{0,105,555,1005,2755,5505,13505},0),2)</f>
        <v>0</v>
      </c>
      <c r="T17" s="19">
        <f t="shared" si="1"/>
        <v>0</v>
      </c>
    </row>
    <row r="18" spans="1:20" s="2" customFormat="1" ht="16.5" customHeight="1">
      <c r="A18" s="7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7">
        <f t="shared" si="0"/>
        <v>0</v>
      </c>
      <c r="S18" s="18">
        <f>ROUND(MAX((R18-3500)*{0.03,0.1,0.2,0.25,0.3,0.35,0.45}-{0,105,555,1005,2755,5505,13505},0),2)</f>
        <v>0</v>
      </c>
      <c r="T18" s="19">
        <f t="shared" si="1"/>
        <v>0</v>
      </c>
    </row>
    <row r="19" spans="1:20" s="2" customFormat="1" ht="16.5" customHeight="1">
      <c r="A19" s="7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7">
        <f t="shared" si="0"/>
        <v>0</v>
      </c>
      <c r="S19" s="18">
        <f>ROUND(MAX((R19-3500)*{0.03,0.1,0.2,0.25,0.3,0.35,0.45}-{0,105,555,1005,2755,5505,13505},0),2)</f>
        <v>0</v>
      </c>
      <c r="T19" s="19">
        <f t="shared" si="1"/>
        <v>0</v>
      </c>
    </row>
    <row r="20" spans="1:20" s="2" customFormat="1" ht="16.5" customHeight="1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7">
        <f t="shared" si="0"/>
        <v>0</v>
      </c>
      <c r="S20" s="18">
        <f>ROUND(MAX((R20-3500)*{0.03,0.1,0.2,0.25,0.3,0.35,0.45}-{0,105,555,1005,2755,5505,13505},0),2)</f>
        <v>0</v>
      </c>
      <c r="T20" s="19">
        <f t="shared" si="1"/>
        <v>0</v>
      </c>
    </row>
    <row r="21" spans="1:20" s="2" customFormat="1" ht="16.5" customHeight="1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7">
        <f t="shared" si="0"/>
        <v>0</v>
      </c>
      <c r="S21" s="18">
        <f>ROUND(MAX((R21-3500)*{0.03,0.1,0.2,0.25,0.3,0.35,0.45}-{0,105,555,1005,2755,5505,13505},0),2)</f>
        <v>0</v>
      </c>
      <c r="T21" s="19">
        <f t="shared" si="1"/>
        <v>0</v>
      </c>
    </row>
    <row r="22" spans="1:20" s="2" customFormat="1" ht="16.5" customHeight="1">
      <c r="A22" s="7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7">
        <f t="shared" si="0"/>
        <v>0</v>
      </c>
      <c r="S22" s="18">
        <f>ROUND(MAX((R22-3500)*{0.03,0.1,0.2,0.25,0.3,0.35,0.45}-{0,105,555,1005,2755,5505,13505},0),2)</f>
        <v>0</v>
      </c>
      <c r="T22" s="19">
        <f t="shared" si="1"/>
        <v>0</v>
      </c>
    </row>
    <row r="23" spans="1:20" s="2" customFormat="1" ht="16.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>SUM(P3:P22)</f>
        <v>0</v>
      </c>
      <c r="Q23" s="12">
        <f>SUM(Q3:Q22)</f>
        <v>0</v>
      </c>
      <c r="R23" s="12">
        <f>SUM(R3:R22)</f>
        <v>13895.597701149425</v>
      </c>
      <c r="S23" s="12">
        <f>SUM(S3:S22)</f>
        <v>190.39999999999998</v>
      </c>
      <c r="T23" s="20">
        <f>SUM(T3:T22)</f>
        <v>13705.197701149427</v>
      </c>
    </row>
  </sheetData>
  <sheetProtection/>
  <mergeCells count="1">
    <mergeCell ref="A1:T1"/>
  </mergeCells>
  <printOptions/>
  <pageMargins left="0.2" right="0.2" top="0.62" bottom="0.58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PC</cp:lastModifiedBy>
  <cp:lastPrinted>2012-06-04T02:02:45Z</cp:lastPrinted>
  <dcterms:created xsi:type="dcterms:W3CDTF">2012-04-17T23:48:31Z</dcterms:created>
  <dcterms:modified xsi:type="dcterms:W3CDTF">2019-06-28T03:08:19Z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